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ven layers" sheetId="1" state="visible" r:id="rId1"/>
    <sheet name="Calculato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£&quot;#,##0.00;[Red]-&quot;£&quot;#,##0.00"/>
    <numFmt numFmtId="165" formatCode="0.0%"/>
    <numFmt numFmtId="166" formatCode="&quot;£&quot;#,##0;[Red]-&quot;£&quot;#,##0"/>
    <numFmt numFmtId="167" formatCode="&quot;£&quot;#,##0.000"/>
  </numFmts>
  <fonts count="10">
    <font>
      <name val="Calibri"/>
      <family val="2"/>
      <color theme="1"/>
      <sz val="11"/>
      <scheme val="minor"/>
    </font>
    <font>
      <b val="1"/>
      <color rgb="002E6FE8"/>
      <sz val="14"/>
    </font>
    <font>
      <b val="1"/>
      <color rgb="001A2233"/>
      <sz val="16"/>
    </font>
    <font>
      <color rgb="005A6785"/>
      <sz val="10"/>
    </font>
    <font>
      <b val="1"/>
      <color rgb="001A2233"/>
    </font>
    <font>
      <b val="1"/>
      <color rgb="00FFFFFF"/>
    </font>
    <font>
      <color rgb="001D4ED8"/>
    </font>
    <font>
      <i val="1"/>
      <color rgb="005A6785"/>
      <sz val="9"/>
    </font>
    <font>
      <color rgb="005A6785"/>
      <sz val="8"/>
    </font>
    <font>
      <b val="1"/>
      <color rgb="002E6FE8"/>
      <sz val="12"/>
    </font>
  </fonts>
  <fills count="4">
    <fill>
      <patternFill/>
    </fill>
    <fill>
      <patternFill patternType="gray125"/>
    </fill>
    <fill>
      <patternFill patternType="solid">
        <fgColor rgb="002E6FE8"/>
      </patternFill>
    </fill>
    <fill>
      <patternFill patternType="solid">
        <fgColor rgb="00EEF4FF"/>
      </patternFill>
    </fill>
  </fills>
  <borders count="2">
    <border>
      <left/>
      <right/>
      <top/>
      <bottom/>
      <diagonal/>
    </border>
    <border>
      <left style="thin">
        <color rgb="00C9D2E6"/>
      </left>
      <right style="thin">
        <color rgb="00C9D2E6"/>
      </right>
      <top style="thin">
        <color rgb="00C9D2E6"/>
      </top>
      <bottom style="thin">
        <color rgb="00C9D2E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164" fontId="6" fillId="0" borderId="1" pivotButton="0" quotePrefix="0" xfId="0"/>
    <xf numFmtId="165" fontId="4" fillId="3" borderId="1" pivotButton="0" quotePrefix="0" xfId="0"/>
    <xf numFmtId="0" fontId="6" fillId="0" borderId="1" pivotButton="0" quotePrefix="0" xfId="0"/>
    <xf numFmtId="0" fontId="0" fillId="0" borderId="1" pivotButton="0" quotePrefix="0" xfId="0"/>
    <xf numFmtId="164" fontId="4" fillId="3" borderId="1" pivotButton="0" quotePrefix="0" xfId="0"/>
    <xf numFmtId="166" fontId="4" fillId="3" borderId="1" pivotButton="0" quotePrefix="0" xfId="0"/>
    <xf numFmtId="3" fontId="6" fillId="0" borderId="1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9" fontId="6" fillId="0" borderId="1" pivotButton="0" quotePrefix="0" xfId="0"/>
    <xf numFmtId="167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52" customWidth="1" min="2" max="2"/>
    <col width="13" customWidth="1" min="3" max="3"/>
    <col width="12" customWidth="1" min="4" max="4"/>
    <col width="40" customWidth="1" min="5" max="5"/>
  </cols>
  <sheetData>
    <row r="1">
      <c r="A1" s="1" t="inlineStr">
        <is>
          <t>VAVEhub · VE Toolkit</t>
        </is>
      </c>
    </row>
    <row r="2">
      <c r="A2" s="2" t="inlineStr">
        <is>
          <t>Should-Cost Build-Up</t>
        </is>
      </c>
    </row>
    <row r="3" ht="30" customHeight="1">
      <c r="A3" s="3" t="inlineStr">
        <is>
          <t>Blue cells are yours to change. Filled in with the £1.85 stamped bracket from Module 9: replace the numbers with your own. Use the Calculators sheet for layers 1–3.</t>
        </is>
      </c>
    </row>
    <row r="5">
      <c r="A5" s="4" t="inlineStr">
        <is>
          <t>Part:</t>
        </is>
      </c>
      <c r="C5" s="4" t="inlineStr">
        <is>
          <t>Supplier:</t>
        </is>
      </c>
    </row>
    <row r="7" ht="32" customHeight="1">
      <c r="A7" s="5" t="inlineStr">
        <is>
          <t>Layer</t>
        </is>
      </c>
      <c r="B7" s="5" t="inlineStr">
        <is>
          <t>How to build it</t>
        </is>
      </c>
      <c r="C7" s="5" t="inlineStr">
        <is>
          <t>£ per part</t>
        </is>
      </c>
      <c r="D7" s="5" t="inlineStr">
        <is>
          <t>% of should-cost</t>
        </is>
      </c>
      <c r="E7" s="5" t="inlineStr">
        <is>
          <t>Question for the supplier</t>
        </is>
      </c>
    </row>
    <row r="8">
      <c r="A8" s="6" t="inlineStr">
        <is>
          <t>1 · Material</t>
        </is>
      </c>
      <c r="B8" s="7" t="inlineStr">
        <is>
          <t>Gross weight (with offcut) × price per kg for this grade</t>
        </is>
      </c>
      <c r="C8" s="8" t="n">
        <v>0.62</v>
      </c>
      <c r="D8" s="9">
        <f>IF($C$15&gt;0,C8/$C$15,"")</f>
        <v/>
      </c>
      <c r="E8" s="10" t="n"/>
    </row>
    <row r="9">
      <c r="A9" s="6" t="inlineStr">
        <is>
          <t>2 · Process</t>
        </is>
      </c>
      <c r="B9" s="7" t="inlineStr">
        <is>
          <t>Machine rate × cycle time, for each operation</t>
        </is>
      </c>
      <c r="C9" s="8" t="n">
        <v>0.31</v>
      </c>
      <c r="D9" s="9">
        <f>IF($C$15&gt;0,C9/$C$15,"")</f>
        <v/>
      </c>
      <c r="E9" s="10" t="n"/>
    </row>
    <row r="10">
      <c r="A10" s="6" t="inlineStr">
        <is>
          <t>3 · Labour</t>
        </is>
      </c>
      <c r="B10" s="7" t="inlineStr">
        <is>
          <t>Operators × time per part × local labour rate</t>
        </is>
      </c>
      <c r="C10" s="8" t="n">
        <v>0.09</v>
      </c>
      <c r="D10" s="9">
        <f>IF($C$15&gt;0,C10/$C$15,"")</f>
        <v/>
      </c>
      <c r="E10" s="10" t="n"/>
    </row>
    <row r="11">
      <c r="A11" s="6" t="inlineStr">
        <is>
          <t>4 · Scrap</t>
        </is>
      </c>
      <c r="B11" s="7" t="inlineStr">
        <is>
          <t>Expected scrap rate × the cost of layers 1–3</t>
        </is>
      </c>
      <c r="C11" s="8" t="n">
        <v>0.04</v>
      </c>
      <c r="D11" s="9">
        <f>IF($C$15&gt;0,C11/$C$15,"")</f>
        <v/>
      </c>
      <c r="E11" s="10" t="n"/>
    </row>
    <row r="12">
      <c r="A12" s="6" t="inlineStr">
        <is>
          <t>5 · Overhead</t>
        </is>
      </c>
      <c r="B12" s="7" t="inlineStr">
        <is>
          <t>Plant costs; depends on how busy the plant is</t>
        </is>
      </c>
      <c r="C12" s="8" t="n">
        <v>0.22</v>
      </c>
      <c r="D12" s="9">
        <f>IF($C$15&gt;0,C12/$C$15,"")</f>
        <v/>
      </c>
      <c r="E12" s="10" t="inlineStr">
        <is>
          <t>Your quote suggests the press shop is only 55% busy. Is that right?</t>
        </is>
      </c>
    </row>
    <row r="13">
      <c r="A13" s="6" t="inlineStr">
        <is>
          <t>6 · SG&amp;A</t>
        </is>
      </c>
      <c r="B13" s="7" t="inlineStr">
        <is>
          <t>Sales, general and admin, usually a percentage</t>
        </is>
      </c>
      <c r="C13" s="8" t="n">
        <v>0.08</v>
      </c>
      <c r="D13" s="9">
        <f>IF($C$15&gt;0,C13/$C$15,"")</f>
        <v/>
      </c>
      <c r="E13" s="10" t="n"/>
    </row>
    <row r="14">
      <c r="A14" s="6" t="inlineStr">
        <is>
          <t>7 · Fair margin</t>
        </is>
      </c>
      <c r="B14" s="7" t="inlineStr">
        <is>
          <t>A fair profit, typical for this kind of part</t>
        </is>
      </c>
      <c r="C14" s="8" t="n">
        <v>0.06</v>
      </c>
      <c r="D14" s="9">
        <f>IF($C$15&gt;0,C14/$C$15,"")</f>
        <v/>
      </c>
      <c r="E14" s="10" t="n"/>
    </row>
    <row r="15">
      <c r="A15" s="6" t="inlineStr">
        <is>
          <t>Should-cost</t>
        </is>
      </c>
      <c r="B15" s="11" t="inlineStr">
        <is>
          <t>Layers 1 to 7</t>
        </is>
      </c>
      <c r="C15" s="12">
        <f>SUM(C8:C14)</f>
        <v/>
      </c>
    </row>
    <row r="16">
      <c r="A16" s="6" t="inlineStr">
        <is>
          <t>Quoted price</t>
        </is>
      </c>
      <c r="B16" s="11" t="inlineStr">
        <is>
          <t>What the supplier asks</t>
        </is>
      </c>
      <c r="C16" s="8" t="n">
        <v>1.85</v>
      </c>
    </row>
    <row r="17">
      <c r="A17" s="6" t="inlineStr">
        <is>
          <t>The gap</t>
        </is>
      </c>
      <c r="B17" s="11" t="inlineStr">
        <is>
          <t>Quoted price − should-cost (and % of the quote)</t>
        </is>
      </c>
      <c r="C17" s="12">
        <f>C16-C15</f>
        <v/>
      </c>
      <c r="D17" s="9">
        <f>IF(C16&gt;0,C17/C16,"")</f>
        <v/>
      </c>
    </row>
    <row r="18">
      <c r="A18" s="6" t="inlineStr">
        <is>
          <t>Annual value of the gap</t>
        </is>
      </c>
      <c r="B18" s="11" t="inlineStr">
        <is>
          <t>Gap × annual volume (enter the volume in C19)</t>
        </is>
      </c>
      <c r="C18" s="13">
        <f>C17*C19</f>
        <v/>
      </c>
    </row>
    <row r="19">
      <c r="A19" s="6" t="inlineStr">
        <is>
          <t>Annual volume</t>
        </is>
      </c>
      <c r="B19" s="11" t="inlineStr">
        <is>
          <t>Units a year</t>
        </is>
      </c>
      <c r="C19" s="14" t="n">
        <v>100000</v>
      </c>
    </row>
    <row r="21" ht="42" customHeight="1">
      <c r="A21" s="15" t="inlineStr">
        <is>
          <t>Take a fact to the meeting, not a percentage. Never push a supplier below a fair margin: you inherit their quality problems.</t>
        </is>
      </c>
    </row>
    <row r="22">
      <c r="A22" s="16" t="inlineStr">
        <is>
          <t>© Avinash Bhosale · VAVEhub Toolkit — free for personal &amp; internal company use with attribution; commercial redistribution or resale prohibited</t>
        </is>
      </c>
    </row>
  </sheetData>
  <mergeCells count="5">
    <mergeCell ref="A21:E21"/>
    <mergeCell ref="A2:E2"/>
    <mergeCell ref="A1:E1"/>
    <mergeCell ref="A22:E22"/>
    <mergeCell ref="A3:E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12" customWidth="1" min="4" max="4"/>
    <col width="14" customWidth="1" min="5" max="5"/>
    <col width="13" customWidth="1" min="6" max="6"/>
    <col width="10" customWidth="1" min="7" max="7"/>
    <col width="12" customWidth="1" min="8" max="8"/>
    <col width="13" customWidth="1" min="9" max="9"/>
  </cols>
  <sheetData>
    <row r="1">
      <c r="A1" s="1" t="inlineStr">
        <is>
          <t>VAVEhub · VE Toolkit</t>
        </is>
      </c>
    </row>
    <row r="2">
      <c r="A2" s="2" t="inlineStr">
        <is>
          <t>Calculators for layers 1–3</t>
        </is>
      </c>
    </row>
    <row r="3" ht="30" customHeight="1">
      <c r="A3" s="3" t="inlineStr">
        <is>
          <t>Fill in what you know. Each line works out on its own; copy the results into the Seven layers sheet.</t>
        </is>
      </c>
    </row>
    <row r="5">
      <c r="A5" s="17" t="inlineStr">
        <is>
          <t>Material</t>
        </is>
      </c>
    </row>
    <row r="6" ht="32" customHeight="1">
      <c r="A6" s="5" t="inlineStr">
        <is>
          <t>Material grade</t>
        </is>
      </c>
      <c r="B6" s="5" t="inlineStr">
        <is>
          <t>Gross weight kg</t>
        </is>
      </c>
      <c r="C6" s="5" t="inlineStr">
        <is>
          <t>£ per kg</t>
        </is>
      </c>
      <c r="D6" s="5" t="inlineStr">
        <is>
          <t>£ per part</t>
        </is>
      </c>
    </row>
    <row r="7">
      <c r="A7" s="10" t="n"/>
      <c r="B7" s="10" t="n"/>
      <c r="C7" s="10" t="n"/>
      <c r="D7" s="12">
        <f>IF(COUNT(B7,C7)&lt;2,"",B7*C7)</f>
        <v/>
      </c>
    </row>
    <row r="8">
      <c r="A8" s="10" t="n"/>
      <c r="B8" s="10" t="n"/>
      <c r="C8" s="10" t="n"/>
      <c r="D8" s="12">
        <f>IF(COUNT(B8,C8)&lt;2,"",B8*C8)</f>
        <v/>
      </c>
    </row>
    <row r="10">
      <c r="A10" s="17" t="inlineStr">
        <is>
          <t>Machine rate</t>
        </is>
      </c>
    </row>
    <row r="11" ht="32" customHeight="1">
      <c r="A11" s="5" t="inlineStr">
        <is>
          <t>Machine</t>
        </is>
      </c>
      <c r="B11" s="5" t="inlineStr">
        <is>
          <t>Depreciation £/yr</t>
        </is>
      </c>
      <c r="C11" s="5" t="inlineStr">
        <is>
          <t>Energy £/yr</t>
        </is>
      </c>
      <c r="D11" s="5" t="inlineStr">
        <is>
          <t>Floorspace £/yr</t>
        </is>
      </c>
      <c r="E11" s="5" t="inlineStr">
        <is>
          <t>Maintenance £/yr</t>
        </is>
      </c>
      <c r="F11" s="5" t="inlineStr">
        <is>
          <t>Hours a year</t>
        </is>
      </c>
      <c r="G11" s="5" t="inlineStr">
        <is>
          <t>OEE %</t>
        </is>
      </c>
      <c r="H11" s="5" t="inlineStr">
        <is>
          <t>Rate £/h</t>
        </is>
      </c>
    </row>
    <row r="12">
      <c r="A12" s="10" t="n"/>
      <c r="B12" s="10" t="n"/>
      <c r="C12" s="10" t="n"/>
      <c r="D12" s="10" t="n"/>
      <c r="E12" s="10" t="n"/>
      <c r="F12" s="10" t="n"/>
      <c r="G12" s="18" t="n"/>
      <c r="H12" s="12">
        <f>IF(OR(F12="",G12="",F12*G12=0),"",SUM(B12:E12)/(F12*G12))</f>
        <v/>
      </c>
    </row>
    <row r="13">
      <c r="A13" s="10" t="n"/>
      <c r="B13" s="10" t="n"/>
      <c r="C13" s="10" t="n"/>
      <c r="D13" s="10" t="n"/>
      <c r="E13" s="10" t="n"/>
      <c r="F13" s="10" t="n"/>
      <c r="G13" s="18" t="n"/>
      <c r="H13" s="12">
        <f>IF(OR(F13="",G13="",F13*G13=0),"",SUM(B13:E13)/(F13*G13))</f>
        <v/>
      </c>
    </row>
    <row r="14">
      <c r="A14" s="10" t="n"/>
      <c r="B14" s="10" t="n"/>
      <c r="C14" s="10" t="n"/>
      <c r="D14" s="10" t="n"/>
      <c r="E14" s="10" t="n"/>
      <c r="F14" s="10" t="n"/>
      <c r="G14" s="18" t="n"/>
      <c r="H14" s="12">
        <f>IF(OR(F14="",G14="",F14*G14=0),"",SUM(B14:E14)/(F14*G14))</f>
        <v/>
      </c>
    </row>
    <row r="16">
      <c r="A16" s="17" t="inlineStr">
        <is>
          <t>Process and labour, operation by operation</t>
        </is>
      </c>
    </row>
    <row r="17" ht="32" customHeight="1">
      <c r="A17" s="5" t="inlineStr">
        <is>
          <t>Operation</t>
        </is>
      </c>
      <c r="B17" s="5" t="inlineStr">
        <is>
          <t>Cycle time (s)</t>
        </is>
      </c>
      <c r="C17" s="5" t="inlineStr">
        <is>
          <t>Parts per cycle</t>
        </is>
      </c>
      <c r="D17" s="5" t="inlineStr">
        <is>
          <t>Machine rate £/h</t>
        </is>
      </c>
      <c r="E17" s="5" t="inlineStr">
        <is>
          <t>Process £/part</t>
        </is>
      </c>
      <c r="F17" s="5" t="inlineStr">
        <is>
          <t>Operators</t>
        </is>
      </c>
      <c r="G17" s="5" t="inlineStr">
        <is>
          <t>Labour rate £/h</t>
        </is>
      </c>
      <c r="H17" s="5" t="inlineStr">
        <is>
          <t>Labour £/part</t>
        </is>
      </c>
    </row>
    <row r="18">
      <c r="A18" s="10" t="n"/>
      <c r="B18" s="10" t="n"/>
      <c r="C18" s="10" t="n"/>
      <c r="D18" s="10" t="n"/>
      <c r="E18" s="19">
        <f>IF(COUNT(B18,C18,D18)&lt;3,"",D18*B18/3600/C18)</f>
        <v/>
      </c>
      <c r="F18" s="10" t="n"/>
      <c r="G18" s="10" t="n"/>
      <c r="H18" s="19">
        <f>IF(COUNT(B18,C18,F18,G18)&lt;4,"",F18*G18*B18/3600/C18)</f>
        <v/>
      </c>
    </row>
    <row r="19">
      <c r="A19" s="10" t="n"/>
      <c r="B19" s="10" t="n"/>
      <c r="C19" s="10" t="n"/>
      <c r="D19" s="10" t="n"/>
      <c r="E19" s="19">
        <f>IF(COUNT(B19,C19,D19)&lt;3,"",D19*B19/3600/C19)</f>
        <v/>
      </c>
      <c r="F19" s="10" t="n"/>
      <c r="G19" s="10" t="n"/>
      <c r="H19" s="19">
        <f>IF(COUNT(B19,C19,F19,G19)&lt;4,"",F19*G19*B19/3600/C19)</f>
        <v/>
      </c>
    </row>
    <row r="20">
      <c r="A20" s="10" t="n"/>
      <c r="B20" s="10" t="n"/>
      <c r="C20" s="10" t="n"/>
      <c r="D20" s="10" t="n"/>
      <c r="E20" s="19">
        <f>IF(COUNT(B20,C20,D20)&lt;3,"",D20*B20/3600/C20)</f>
        <v/>
      </c>
      <c r="F20" s="10" t="n"/>
      <c r="G20" s="10" t="n"/>
      <c r="H20" s="19">
        <f>IF(COUNT(B20,C20,F20,G20)&lt;4,"",F20*G20*B20/3600/C20)</f>
        <v/>
      </c>
    </row>
    <row r="21">
      <c r="A21" s="10" t="n"/>
      <c r="B21" s="10" t="n"/>
      <c r="C21" s="10" t="n"/>
      <c r="D21" s="10" t="n"/>
      <c r="E21" s="19">
        <f>IF(COUNT(B21,C21,D21)&lt;3,"",D21*B21/3600/C21)</f>
        <v/>
      </c>
      <c r="F21" s="10" t="n"/>
      <c r="G21" s="10" t="n"/>
      <c r="H21" s="19">
        <f>IF(COUNT(B21,C21,F21,G21)&lt;4,"",F21*G21*B21/3600/C21)</f>
        <v/>
      </c>
    </row>
    <row r="22">
      <c r="A22" s="6" t="inlineStr">
        <is>
          <t>Totals</t>
        </is>
      </c>
      <c r="E22" s="19">
        <f>SUM(E18:E21)</f>
        <v/>
      </c>
      <c r="H22" s="19">
        <f>SUM(H18:H21)</f>
        <v/>
      </c>
    </row>
    <row r="24" ht="42" customHeight="1">
      <c r="A24" s="15" t="inlineStr">
        <is>
          <t>Machine rate = (depreciation + energy + floorspace + maintenance) ÷ (hours a year × OEE). How busy you assume the machine is can move the rate by ±30%.</t>
        </is>
      </c>
    </row>
    <row r="25">
      <c r="A25" s="16" t="inlineStr">
        <is>
          <t>© Avinash Bhosale · VAVEhub Toolkit — free for personal &amp; internal company use with attribution; commercial redistribution or resale prohibited</t>
        </is>
      </c>
    </row>
  </sheetData>
  <mergeCells count="5">
    <mergeCell ref="A25:I25"/>
    <mergeCell ref="A2:I2"/>
    <mergeCell ref="A1:I1"/>
    <mergeCell ref="A3:I3"/>
    <mergeCell ref="A24:I2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VAVEhub</dc:creator>
  <dc:title>Should-Cost Build-Up</dc:title>
  <dcterms:created xsi:type="dcterms:W3CDTF">2026-10-14T22:57:32Z</dcterms:created>
  <dcterms:modified xsi:type="dcterms:W3CDTF">2026-10-14T22:57:32Z</dcterms:modified>
</cp:coreProperties>
</file>