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owable cost" sheetId="1" state="visible" r:id="rId1"/>
    <sheet name="Systems" sheetId="2" state="visible" r:id="rId2"/>
    <sheet name="Parts" sheetId="3" state="visible" r:id="rId3"/>
    <sheet name="Close the gap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£&quot;#,##0;[Red]-&quot;£&quot;#,##0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2E6FE8"/>
      <sz val="14"/>
    </font>
    <font>
      <b val="1"/>
      <color rgb="001A2233"/>
      <sz val="16"/>
    </font>
    <font>
      <color rgb="005A6785"/>
      <sz val="10"/>
    </font>
    <font>
      <b val="1"/>
      <color rgb="001A2233"/>
    </font>
    <font>
      <b val="1"/>
      <color rgb="00FFFFFF"/>
    </font>
    <font>
      <color rgb="001D4ED8"/>
    </font>
    <font>
      <color rgb="005A6785"/>
      <sz val="9"/>
    </font>
    <font>
      <i val="1"/>
      <color rgb="005A6785"/>
      <sz val="9"/>
    </font>
    <font>
      <color rgb="005A6785"/>
      <sz val="8"/>
    </font>
  </fonts>
  <fills count="4">
    <fill>
      <patternFill/>
    </fill>
    <fill>
      <patternFill patternType="gray125"/>
    </fill>
    <fill>
      <patternFill patternType="solid">
        <fgColor rgb="002E6FE8"/>
      </patternFill>
    </fill>
    <fill>
      <patternFill patternType="solid">
        <fgColor rgb="00EEF4FF"/>
      </patternFill>
    </fill>
  </fills>
  <borders count="6">
    <border>
      <left/>
      <right/>
      <top/>
      <bottom/>
      <diagonal/>
    </border>
    <border>
      <left style="thin">
        <color rgb="00C9D2E6"/>
      </left>
      <right style="thin">
        <color rgb="00C9D2E6"/>
      </right>
      <top style="thin">
        <color rgb="00C9D2E6"/>
      </top>
      <bottom style="thin">
        <color rgb="00C9D2E6"/>
      </bottom>
    </border>
    <border>
      <left/>
      <right/>
      <top style="thin">
        <color rgb="00C9D2E6"/>
      </top>
      <bottom/>
      <diagonal/>
    </border>
    <border>
      <left/>
      <right style="thin">
        <color rgb="00C9D2E6"/>
      </right>
      <top style="thin">
        <color rgb="00C9D2E6"/>
      </top>
      <bottom/>
      <diagonal/>
    </border>
    <border>
      <left/>
      <right/>
      <top style="thin">
        <color rgb="00C9D2E6"/>
      </top>
      <bottom style="thin">
        <color rgb="00C9D2E6"/>
      </bottom>
      <diagonal/>
    </border>
    <border>
      <left/>
      <right style="thin">
        <color rgb="00C9D2E6"/>
      </right>
      <top style="thin">
        <color rgb="00C9D2E6"/>
      </top>
      <bottom style="thin">
        <color rgb="00C9D2E6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6" fillId="0" borderId="1" pivotButton="0" quotePrefix="0" xfId="0"/>
    <xf numFmtId="0" fontId="7" fillId="0" borderId="1" applyAlignment="1" pivotButton="0" quotePrefix="0" xfId="0">
      <alignment vertical="top" wrapText="1"/>
    </xf>
    <xf numFmtId="165" fontId="6" fillId="0" borderId="1" pivotButton="0" quotePrefix="0" xfId="0"/>
    <xf numFmtId="0" fontId="0" fillId="0" borderId="1" pivotButton="0" quotePrefix="0" xfId="0"/>
    <xf numFmtId="164" fontId="4" fillId="3" borderId="1" pivotButton="0" quotePrefix="0" xfId="0"/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1" pivotButton="0" quotePrefix="0" xfId="0"/>
    <xf numFmtId="0" fontId="6" fillId="0" borderId="1" pivotButton="0" quotePrefix="0" xfId="0"/>
    <xf numFmtId="0" fontId="6" fillId="0" borderId="1" applyAlignment="1" pivotButton="0" quotePrefix="0" xfId="0">
      <alignment vertical="top" wrapText="1"/>
    </xf>
    <xf numFmtId="165" fontId="4" fillId="3" borderId="1" pivotButton="0" quotePrefix="0" xfId="0"/>
    <xf numFmtId="0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58" customWidth="1" min="3" max="3"/>
  </cols>
  <sheetData>
    <row r="1">
      <c r="A1" s="1" t="inlineStr">
        <is>
          <t>VAVEhub · VE Toolkit</t>
        </is>
      </c>
    </row>
    <row r="2">
      <c r="A2" s="2" t="inlineStr">
        <is>
          <t>Target-Cost Cascade</t>
        </is>
      </c>
    </row>
    <row r="3" ht="30" customHeight="1">
      <c r="A3" s="3" t="inlineStr">
        <is>
          <t>Blue cells are yours to change. Filled in with the EV example from Module 13: replace the numbers with your own.</t>
        </is>
      </c>
    </row>
    <row r="5">
      <c r="A5" s="4" t="inlineStr">
        <is>
          <t>Product:</t>
        </is>
      </c>
      <c r="C5" s="4" t="inlineStr">
        <is>
          <t>Cost owner:</t>
        </is>
      </c>
    </row>
    <row r="7" ht="32" customHeight="1">
      <c r="A7" s="5" t="inlineStr">
        <is>
          <t>Item</t>
        </is>
      </c>
      <c r="B7" s="5" t="inlineStr">
        <is>
          <t>Value</t>
        </is>
      </c>
      <c r="C7" s="5" t="inlineStr">
        <is>
          <t>Notes</t>
        </is>
      </c>
    </row>
    <row r="8">
      <c r="A8" s="6" t="inlineStr">
        <is>
          <t>Shop or list price (£)</t>
        </is>
      </c>
      <c r="B8" s="7" t="n">
        <v>29900</v>
      </c>
      <c r="C8" s="8" t="inlineStr">
        <is>
          <t>The module's example starts from the net price, so VAT and dealer margin are 0 here</t>
        </is>
      </c>
    </row>
    <row r="9">
      <c r="A9" s="6" t="inlineStr">
        <is>
          <t>VAT rate</t>
        </is>
      </c>
      <c r="B9" s="9" t="n">
        <v>0</v>
      </c>
      <c r="C9" s="8" t="inlineStr">
        <is>
          <t>Take VAT off first: e.g. 20%</t>
        </is>
      </c>
    </row>
    <row r="10">
      <c r="A10" s="6" t="inlineStr">
        <is>
          <t>Dealer or retailer margin (% of the price before VAT)</t>
        </is>
      </c>
      <c r="B10" s="9" t="n">
        <v>0</v>
      </c>
      <c r="C10" s="10" t="n"/>
    </row>
    <row r="11">
      <c r="A11" s="6" t="inlineStr">
        <is>
          <t>Net selling price</t>
        </is>
      </c>
      <c r="B11" s="11">
        <f>B8/(1+B9)*(1-B10)</f>
        <v/>
      </c>
      <c r="C11" s="8" t="inlineStr">
        <is>
          <t>What the business actually receives</t>
        </is>
      </c>
    </row>
    <row r="12">
      <c r="A12" s="6" t="inlineStr">
        <is>
          <t>Required margin</t>
        </is>
      </c>
      <c r="B12" s="9" t="n">
        <v>0.22</v>
      </c>
      <c r="C12" s="10" t="n"/>
    </row>
    <row r="13">
      <c r="A13" s="6" t="inlineStr">
        <is>
          <t>Margin (£)</t>
        </is>
      </c>
      <c r="B13" s="11">
        <f>B11*B12</f>
        <v/>
      </c>
      <c r="C13" s="10" t="n"/>
    </row>
    <row r="14">
      <c r="A14" s="6" t="inlineStr">
        <is>
          <t>Allowable cost</t>
        </is>
      </c>
      <c r="B14" s="11">
        <f>B11-B13</f>
        <v/>
      </c>
      <c r="C14" s="8" t="inlineStr">
        <is>
          <t>Net selling price − margin. The design has to fit this number</t>
        </is>
      </c>
    </row>
    <row r="16" ht="42" customHeight="1">
      <c r="A16" s="12" t="inlineStr">
        <is>
          <t>The one rule: the target cost is never exceeded. If a feature has to be added, its cost is saved somewhere else.</t>
        </is>
      </c>
    </row>
    <row r="17">
      <c r="A17" s="13" t="inlineStr">
        <is>
          <t>© Avinash Bhosale · VAVEhub Toolkit — free for personal &amp; internal company use with attribution; commercial redistribution or resale prohibited</t>
        </is>
      </c>
    </row>
  </sheetData>
  <mergeCells count="5">
    <mergeCell ref="A1:C1"/>
    <mergeCell ref="A2:C2"/>
    <mergeCell ref="A17:C17"/>
    <mergeCell ref="A3:C3"/>
    <mergeCell ref="A16:C16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38" customWidth="1" min="3" max="3"/>
    <col width="13" customWidth="1" min="4" max="4"/>
    <col width="15" customWidth="1" min="5" max="5"/>
    <col width="13" customWidth="1" min="6" max="6"/>
    <col width="12" customWidth="1" min="7" max="7"/>
    <col width="22" customWidth="1" min="8" max="8"/>
  </cols>
  <sheetData>
    <row r="1">
      <c r="A1" s="1" t="inlineStr">
        <is>
          <t>VAVEhub · VE Toolkit</t>
        </is>
      </c>
    </row>
    <row r="2">
      <c r="A2" s="2" t="inlineStr">
        <is>
          <t>Split across systems</t>
        </is>
      </c>
    </row>
    <row r="3" ht="30" customHeight="1">
      <c r="A3" s="3" t="inlineStr">
        <is>
          <t>Share each system's slice of the allowable cost. Keep a small reserve that isn't given to anyone, because designs change.</t>
        </is>
      </c>
    </row>
    <row r="5">
      <c r="A5" s="14" t="inlineStr">
        <is>
          <t>Allowable cost (from sheet 1)</t>
        </is>
      </c>
      <c r="B5" s="11">
        <f>'Allowable cost'!B14</f>
        <v/>
      </c>
    </row>
    <row r="6" ht="32" customHeight="1">
      <c r="A6" s="5" t="inlineStr">
        <is>
          <t>Name</t>
        </is>
      </c>
      <c r="B6" s="5" t="inlineStr">
        <is>
          <t>Share %</t>
        </is>
      </c>
      <c r="C6" s="5" t="inlineStr">
        <is>
          <t>Why this share (function worth, benchmark)</t>
        </is>
      </c>
      <c r="D6" s="5" t="inlineStr">
        <is>
          <t>Target (£)</t>
        </is>
      </c>
      <c r="E6" s="5" t="inlineStr">
        <is>
          <t>Current cost (£)</t>
        </is>
      </c>
      <c r="F6" s="5" t="inlineStr">
        <is>
          <t>Value gap (£)</t>
        </is>
      </c>
      <c r="G6" s="5" t="inlineStr">
        <is>
          <t>Gap % of current</t>
        </is>
      </c>
      <c r="H6" s="5" t="inlineStr">
        <is>
          <t>Owner (named engineer)</t>
        </is>
      </c>
    </row>
    <row r="7">
      <c r="A7" s="15" t="inlineStr">
        <is>
          <t>Drive unit</t>
        </is>
      </c>
      <c r="B7" s="9" t="n">
        <v>0.098</v>
      </c>
      <c r="C7" s="16" t="inlineStr">
        <is>
          <t>Benchmark (Module 13 example)</t>
        </is>
      </c>
      <c r="D7" s="11">
        <f>IF(B7="","",ROUND(B7*$B$5,0))</f>
        <v/>
      </c>
      <c r="E7" s="7" t="n"/>
      <c r="F7" s="11">
        <f>IF(OR(E7="",D7=""),"",E7-D7)</f>
        <v/>
      </c>
      <c r="G7" s="17">
        <f>IF(OR(F7="",E7=0),"",F7/E7)</f>
        <v/>
      </c>
      <c r="H7" s="15" t="n"/>
    </row>
    <row r="8">
      <c r="A8" s="15" t="inlineStr">
        <is>
          <t>Battery</t>
        </is>
      </c>
      <c r="B8" s="9" t="n"/>
      <c r="C8" s="16" t="n"/>
      <c r="D8" s="11">
        <f>IF(B8="","",ROUND(B8*$B$5,0))</f>
        <v/>
      </c>
      <c r="E8" s="7" t="n"/>
      <c r="F8" s="11">
        <f>IF(OR(E8="",D8=""),"",E8-D8)</f>
        <v/>
      </c>
      <c r="G8" s="17">
        <f>IF(OR(F8="",E8=0),"",F8/E8)</f>
        <v/>
      </c>
      <c r="H8" s="15" t="n"/>
    </row>
    <row r="9">
      <c r="A9" s="15" t="inlineStr">
        <is>
          <t>Body</t>
        </is>
      </c>
      <c r="B9" s="9" t="n"/>
      <c r="C9" s="16" t="n"/>
      <c r="D9" s="11">
        <f>IF(B9="","",ROUND(B9*$B$5,0))</f>
        <v/>
      </c>
      <c r="E9" s="7" t="n"/>
      <c r="F9" s="11">
        <f>IF(OR(E9="",D9=""),"",E9-D9)</f>
        <v/>
      </c>
      <c r="G9" s="17">
        <f>IF(OR(F9="",E9=0),"",F9/E9)</f>
        <v/>
      </c>
      <c r="H9" s="15" t="n"/>
    </row>
    <row r="10">
      <c r="A10" s="15" t="inlineStr">
        <is>
          <t>Chassis</t>
        </is>
      </c>
      <c r="B10" s="9" t="n"/>
      <c r="C10" s="16" t="n"/>
      <c r="D10" s="11">
        <f>IF(B10="","",ROUND(B10*$B$5,0))</f>
        <v/>
      </c>
      <c r="E10" s="7" t="n"/>
      <c r="F10" s="11">
        <f>IF(OR(E10="",D10=""),"",E10-D10)</f>
        <v/>
      </c>
      <c r="G10" s="17">
        <f>IF(OR(F10="",E10=0),"",F10/E10)</f>
        <v/>
      </c>
      <c r="H10" s="15" t="n"/>
    </row>
    <row r="11">
      <c r="A11" s="15" t="inlineStr">
        <is>
          <t>Electrical</t>
        </is>
      </c>
      <c r="B11" s="9" t="n"/>
      <c r="C11" s="16" t="n"/>
      <c r="D11" s="11">
        <f>IF(B11="","",ROUND(B11*$B$5,0))</f>
        <v/>
      </c>
      <c r="E11" s="7" t="n"/>
      <c r="F11" s="11">
        <f>IF(OR(E11="",D11=""),"",E11-D11)</f>
        <v/>
      </c>
      <c r="G11" s="17">
        <f>IF(OR(F11="",E11=0),"",F11/E11)</f>
        <v/>
      </c>
      <c r="H11" s="15" t="n"/>
    </row>
    <row r="12">
      <c r="A12" s="15" t="inlineStr">
        <is>
          <t>Interior</t>
        </is>
      </c>
      <c r="B12" s="9" t="n"/>
      <c r="C12" s="16" t="n"/>
      <c r="D12" s="11">
        <f>IF(B12="","",ROUND(B12*$B$5,0))</f>
        <v/>
      </c>
      <c r="E12" s="7" t="n"/>
      <c r="F12" s="11">
        <f>IF(OR(E12="",D12=""),"",E12-D12)</f>
        <v/>
      </c>
      <c r="G12" s="17">
        <f>IF(OR(F12="",E12=0),"",F12/E12)</f>
        <v/>
      </c>
      <c r="H12" s="15" t="n"/>
    </row>
    <row r="13">
      <c r="A13" s="15" t="n"/>
      <c r="B13" s="9" t="n"/>
      <c r="C13" s="16" t="n"/>
      <c r="D13" s="11">
        <f>IF(B13="","",ROUND(B13*$B$5,0))</f>
        <v/>
      </c>
      <c r="E13" s="7" t="n"/>
      <c r="F13" s="11">
        <f>IF(OR(E13="",D13=""),"",E13-D13)</f>
        <v/>
      </c>
      <c r="G13" s="17">
        <f>IF(OR(F13="",E13=0),"",F13/E13)</f>
        <v/>
      </c>
      <c r="H13" s="15" t="n"/>
    </row>
    <row r="14">
      <c r="A14" s="15" t="n"/>
      <c r="B14" s="9" t="n"/>
      <c r="C14" s="16" t="n"/>
      <c r="D14" s="11">
        <f>IF(B14="","",ROUND(B14*$B$5,0))</f>
        <v/>
      </c>
      <c r="E14" s="7" t="n"/>
      <c r="F14" s="11">
        <f>IF(OR(E14="",D14=""),"",E14-D14)</f>
        <v/>
      </c>
      <c r="G14" s="17">
        <f>IF(OR(F14="",E14=0),"",F14/E14)</f>
        <v/>
      </c>
      <c r="H14" s="15" t="n"/>
    </row>
    <row r="15">
      <c r="A15" s="15" t="n"/>
      <c r="B15" s="9" t="n"/>
      <c r="C15" s="16" t="n"/>
      <c r="D15" s="11">
        <f>IF(B15="","",ROUND(B15*$B$5,0))</f>
        <v/>
      </c>
      <c r="E15" s="7" t="n"/>
      <c r="F15" s="11">
        <f>IF(OR(E15="",D15=""),"",E15-D15)</f>
        <v/>
      </c>
      <c r="G15" s="17">
        <f>IF(OR(F15="",E15=0),"",F15/E15)</f>
        <v/>
      </c>
      <c r="H15" s="15" t="n"/>
    </row>
    <row r="16">
      <c r="A16" s="15" t="n"/>
      <c r="B16" s="9" t="n"/>
      <c r="C16" s="16" t="n"/>
      <c r="D16" s="11">
        <f>IF(B16="","",ROUND(B16*$B$5,0))</f>
        <v/>
      </c>
      <c r="E16" s="7" t="n"/>
      <c r="F16" s="11">
        <f>IF(OR(E16="",D16=""),"",E16-D16)</f>
        <v/>
      </c>
      <c r="G16" s="17">
        <f>IF(OR(F16="",E16=0),"",F16/E16)</f>
        <v/>
      </c>
      <c r="H16" s="15" t="n"/>
    </row>
    <row r="17">
      <c r="A17" s="14" t="inlineStr">
        <is>
          <t>Total given out</t>
        </is>
      </c>
      <c r="B17" s="17">
        <f>SUM(B7:B16)</f>
        <v/>
      </c>
      <c r="D17" s="11">
        <f>SUM(D7:D16)</f>
        <v/>
      </c>
    </row>
    <row r="18">
      <c r="A18" s="14" t="inlineStr">
        <is>
          <t>Not yet given out (reserve)</t>
        </is>
      </c>
      <c r="B18" s="17">
        <f>1-B17</f>
        <v/>
      </c>
      <c r="D18" s="11">
        <f>B5-D17</f>
        <v/>
      </c>
    </row>
    <row r="20">
      <c r="A20" s="13" t="inlineStr">
        <is>
          <t>© Avinash Bhosale · VAVEhub Toolkit — free for personal &amp; internal company use with attribution; commercial redistribution or resale prohibited</t>
        </is>
      </c>
    </row>
  </sheetData>
  <mergeCells count="4">
    <mergeCell ref="A20:H20"/>
    <mergeCell ref="A3:H3"/>
    <mergeCell ref="A2:H2"/>
    <mergeCell ref="A1:H1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38" customWidth="1" min="3" max="3"/>
    <col width="13" customWidth="1" min="4" max="4"/>
    <col width="15" customWidth="1" min="5" max="5"/>
    <col width="13" customWidth="1" min="6" max="6"/>
    <col width="12" customWidth="1" min="7" max="7"/>
    <col width="22" customWidth="1" min="8" max="8"/>
  </cols>
  <sheetData>
    <row r="1">
      <c r="A1" s="1" t="inlineStr">
        <is>
          <t>VAVEhub · VE Toolkit</t>
        </is>
      </c>
    </row>
    <row r="2">
      <c r="A2" s="2" t="inlineStr">
        <is>
          <t>Split one system into parts</t>
        </is>
      </c>
    </row>
    <row r="3" ht="30" customHeight="1">
      <c r="A3" s="3" t="inlineStr">
        <is>
          <t>Point B5 at the system you're splitting (here: the drive unit), then share its target across parts.</t>
        </is>
      </c>
    </row>
    <row r="5">
      <c r="A5" s="14" t="inlineStr">
        <is>
          <t>System target: drive unit</t>
        </is>
      </c>
      <c r="B5" s="11">
        <f>Systems!D7</f>
        <v/>
      </c>
    </row>
    <row r="6" ht="32" customHeight="1">
      <c r="A6" s="5" t="inlineStr">
        <is>
          <t>Name</t>
        </is>
      </c>
      <c r="B6" s="5" t="inlineStr">
        <is>
          <t>Share %</t>
        </is>
      </c>
      <c r="C6" s="5" t="inlineStr">
        <is>
          <t>Why this share (function worth, benchmark)</t>
        </is>
      </c>
      <c r="D6" s="5" t="inlineStr">
        <is>
          <t>Target (£)</t>
        </is>
      </c>
      <c r="E6" s="5" t="inlineStr">
        <is>
          <t>Current cost (£)</t>
        </is>
      </c>
      <c r="F6" s="5" t="inlineStr">
        <is>
          <t>Value gap (£)</t>
        </is>
      </c>
      <c r="G6" s="5" t="inlineStr">
        <is>
          <t>Gap % of current</t>
        </is>
      </c>
      <c r="H6" s="5" t="inlineStr">
        <is>
          <t>Owner (named engineer)</t>
        </is>
      </c>
    </row>
    <row r="7">
      <c r="A7" s="15" t="inlineStr">
        <is>
          <t>Motor</t>
        </is>
      </c>
      <c r="B7" s="9" t="n">
        <v>0.46</v>
      </c>
      <c r="C7" s="16" t="inlineStr">
        <is>
          <t>Motor's share of the drive unit (Module 13 example)</t>
        </is>
      </c>
      <c r="D7" s="11">
        <f>IF(B7="","",ROUND(B7*$B$5,0))</f>
        <v/>
      </c>
      <c r="E7" s="7" t="n">
        <v>1214</v>
      </c>
      <c r="F7" s="11">
        <f>IF(OR(E7="",D7=""),"",E7-D7)</f>
        <v/>
      </c>
      <c r="G7" s="17">
        <f>IF(OR(F7="",E7=0),"",F7/E7)</f>
        <v/>
      </c>
      <c r="H7" s="15" t="n"/>
    </row>
    <row r="8">
      <c r="A8" s="15" t="inlineStr">
        <is>
          <t>Inverter</t>
        </is>
      </c>
      <c r="B8" s="9" t="n"/>
      <c r="C8" s="16" t="n"/>
      <c r="D8" s="11">
        <f>IF(B8="","",ROUND(B8*$B$5,0))</f>
        <v/>
      </c>
      <c r="E8" s="7" t="n"/>
      <c r="F8" s="11">
        <f>IF(OR(E8="",D8=""),"",E8-D8)</f>
        <v/>
      </c>
      <c r="G8" s="17">
        <f>IF(OR(F8="",E8=0),"",F8/E8)</f>
        <v/>
      </c>
      <c r="H8" s="15" t="n"/>
    </row>
    <row r="9">
      <c r="A9" s="15" t="inlineStr">
        <is>
          <t>Gearbox</t>
        </is>
      </c>
      <c r="B9" s="9" t="n"/>
      <c r="C9" s="16" t="n"/>
      <c r="D9" s="11">
        <f>IF(B9="","",ROUND(B9*$B$5,0))</f>
        <v/>
      </c>
      <c r="E9" s="7" t="n"/>
      <c r="F9" s="11">
        <f>IF(OR(E9="",D9=""),"",E9-D9)</f>
        <v/>
      </c>
      <c r="G9" s="17">
        <f>IF(OR(F9="",E9=0),"",F9/E9)</f>
        <v/>
      </c>
      <c r="H9" s="15" t="n"/>
    </row>
    <row r="10">
      <c r="A10" s="15" t="n"/>
      <c r="B10" s="9" t="n"/>
      <c r="C10" s="16" t="n"/>
      <c r="D10" s="11">
        <f>IF(B10="","",ROUND(B10*$B$5,0))</f>
        <v/>
      </c>
      <c r="E10" s="7" t="n"/>
      <c r="F10" s="11">
        <f>IF(OR(E10="",D10=""),"",E10-D10)</f>
        <v/>
      </c>
      <c r="G10" s="17">
        <f>IF(OR(F10="",E10=0),"",F10/E10)</f>
        <v/>
      </c>
      <c r="H10" s="15" t="n"/>
    </row>
    <row r="11">
      <c r="A11" s="15" t="n"/>
      <c r="B11" s="9" t="n"/>
      <c r="C11" s="16" t="n"/>
      <c r="D11" s="11">
        <f>IF(B11="","",ROUND(B11*$B$5,0))</f>
        <v/>
      </c>
      <c r="E11" s="7" t="n"/>
      <c r="F11" s="11">
        <f>IF(OR(E11="",D11=""),"",E11-D11)</f>
        <v/>
      </c>
      <c r="G11" s="17">
        <f>IF(OR(F11="",E11=0),"",F11/E11)</f>
        <v/>
      </c>
      <c r="H11" s="15" t="n"/>
    </row>
    <row r="12">
      <c r="A12" s="15" t="n"/>
      <c r="B12" s="9" t="n"/>
      <c r="C12" s="16" t="n"/>
      <c r="D12" s="11">
        <f>IF(B12="","",ROUND(B12*$B$5,0))</f>
        <v/>
      </c>
      <c r="E12" s="7" t="n"/>
      <c r="F12" s="11">
        <f>IF(OR(E12="",D12=""),"",E12-D12)</f>
        <v/>
      </c>
      <c r="G12" s="17">
        <f>IF(OR(F12="",E12=0),"",F12/E12)</f>
        <v/>
      </c>
      <c r="H12" s="15" t="n"/>
    </row>
    <row r="13">
      <c r="A13" s="15" t="n"/>
      <c r="B13" s="9" t="n"/>
      <c r="C13" s="16" t="n"/>
      <c r="D13" s="11">
        <f>IF(B13="","",ROUND(B13*$B$5,0))</f>
        <v/>
      </c>
      <c r="E13" s="7" t="n"/>
      <c r="F13" s="11">
        <f>IF(OR(E13="",D13=""),"",E13-D13)</f>
        <v/>
      </c>
      <c r="G13" s="17">
        <f>IF(OR(F13="",E13=0),"",F13/E13)</f>
        <v/>
      </c>
      <c r="H13" s="15" t="n"/>
    </row>
    <row r="14">
      <c r="A14" s="15" t="n"/>
      <c r="B14" s="9" t="n"/>
      <c r="C14" s="16" t="n"/>
      <c r="D14" s="11">
        <f>IF(B14="","",ROUND(B14*$B$5,0))</f>
        <v/>
      </c>
      <c r="E14" s="7" t="n"/>
      <c r="F14" s="11">
        <f>IF(OR(E14="",D14=""),"",E14-D14)</f>
        <v/>
      </c>
      <c r="G14" s="17">
        <f>IF(OR(F14="",E14=0),"",F14/E14)</f>
        <v/>
      </c>
      <c r="H14" s="15" t="n"/>
    </row>
    <row r="15">
      <c r="A15" s="15" t="n"/>
      <c r="B15" s="9" t="n"/>
      <c r="C15" s="16" t="n"/>
      <c r="D15" s="11">
        <f>IF(B15="","",ROUND(B15*$B$5,0))</f>
        <v/>
      </c>
      <c r="E15" s="7" t="n"/>
      <c r="F15" s="11">
        <f>IF(OR(E15="",D15=""),"",E15-D15)</f>
        <v/>
      </c>
      <c r="G15" s="17">
        <f>IF(OR(F15="",E15=0),"",F15/E15)</f>
        <v/>
      </c>
      <c r="H15" s="15" t="n"/>
    </row>
    <row r="16">
      <c r="A16" s="15" t="n"/>
      <c r="B16" s="9" t="n"/>
      <c r="C16" s="16" t="n"/>
      <c r="D16" s="11">
        <f>IF(B16="","",ROUND(B16*$B$5,0))</f>
        <v/>
      </c>
      <c r="E16" s="7" t="n"/>
      <c r="F16" s="11">
        <f>IF(OR(E16="",D16=""),"",E16-D16)</f>
        <v/>
      </c>
      <c r="G16" s="17">
        <f>IF(OR(F16="",E16=0),"",F16/E16)</f>
        <v/>
      </c>
      <c r="H16" s="15" t="n"/>
    </row>
    <row r="17">
      <c r="A17" s="14" t="inlineStr">
        <is>
          <t>Total given out</t>
        </is>
      </c>
      <c r="B17" s="17">
        <f>SUM(B7:B16)</f>
        <v/>
      </c>
      <c r="D17" s="11">
        <f>SUM(D7:D16)</f>
        <v/>
      </c>
    </row>
    <row r="18">
      <c r="A18" s="14" t="inlineStr">
        <is>
          <t>Not yet given out (reserve)</t>
        </is>
      </c>
      <c r="B18" s="17">
        <f>1-B17</f>
        <v/>
      </c>
      <c r="D18" s="11">
        <f>B5-D17</f>
        <v/>
      </c>
    </row>
    <row r="20">
      <c r="A20" s="13" t="inlineStr">
        <is>
          <t>© Avinash Bhosale · VAVEhub Toolkit — free for personal &amp; internal company use with attribution; commercial redistribution or resale prohibited</t>
        </is>
      </c>
    </row>
  </sheetData>
  <mergeCells count="4">
    <mergeCell ref="A20:H20"/>
    <mergeCell ref="A3:H3"/>
    <mergeCell ref="A2:H2"/>
    <mergeCell ref="A1:H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6" customWidth="1" min="2" max="2"/>
    <col width="13" customWidth="1" min="3" max="3"/>
    <col width="16" customWidth="1" min="4" max="4"/>
    <col width="20" customWidth="1" min="5" max="5"/>
  </cols>
  <sheetData>
    <row r="1">
      <c r="A1" s="1" t="inlineStr">
        <is>
          <t>VAVEhub · VE Toolkit</t>
        </is>
      </c>
    </row>
    <row r="2">
      <c r="A2" s="2" t="inlineStr">
        <is>
          <t>Close the gap</t>
        </is>
      </c>
    </row>
    <row r="3" ht="30" customHeight="1">
      <c r="A3" s="3" t="inlineStr">
        <is>
          <t>One line per change. Example: the motor's £162 gap from Module 13.</t>
        </is>
      </c>
    </row>
    <row r="5">
      <c r="A5" s="14" t="inlineStr">
        <is>
          <t>Value gap to close (motor, from the Parts sheet)</t>
        </is>
      </c>
      <c r="C5" s="11">
        <f>Parts!F7</f>
        <v/>
      </c>
    </row>
    <row r="6" ht="32" customHeight="1">
      <c r="A6" s="5" t="inlineStr">
        <is>
          <t>Change</t>
        </is>
      </c>
      <c r="B6" s="5" t="inlineStr">
        <is>
          <t>Lever</t>
        </is>
      </c>
      <c r="C6" s="5" t="inlineStr">
        <is>
          <t>Saving (£)</t>
        </is>
      </c>
      <c r="D6" s="5" t="inlineStr">
        <is>
          <t>Status</t>
        </is>
      </c>
      <c r="E6" s="5" t="inlineStr">
        <is>
          <t>Owner</t>
        </is>
      </c>
    </row>
    <row r="7">
      <c r="A7" s="15" t="inlineStr">
        <is>
          <t>Hairpin winding: 8% less copper</t>
        </is>
      </c>
      <c r="B7" s="15" t="inlineStr">
        <is>
          <t>Design / material</t>
        </is>
      </c>
      <c r="C7" s="7" t="n">
        <v>38</v>
      </c>
      <c r="D7" s="15" t="n"/>
      <c r="E7" s="15" t="n"/>
    </row>
    <row r="8">
      <c r="A8" s="15" t="inlineStr">
        <is>
          <t>One housing casting instead of three</t>
        </is>
      </c>
      <c r="B8" s="15" t="inlineStr">
        <is>
          <t>Design</t>
        </is>
      </c>
      <c r="C8" s="7" t="n">
        <v>61</v>
      </c>
      <c r="D8" s="15" t="n"/>
      <c r="E8" s="15" t="n"/>
    </row>
    <row r="9">
      <c r="A9" s="15" t="inlineStr">
        <is>
          <t>Magnet grade optimised, checked by CAE</t>
        </is>
      </c>
      <c r="B9" s="15" t="inlineStr">
        <is>
          <t>Material</t>
        </is>
      </c>
      <c r="C9" s="7" t="n">
        <v>43</v>
      </c>
      <c r="D9" s="15" t="n"/>
      <c r="E9" s="15" t="n"/>
    </row>
    <row r="10">
      <c r="A10" s="15" t="inlineStr">
        <is>
          <t>Supplier gain-share on machining cycle time</t>
        </is>
      </c>
      <c r="B10" s="15" t="inlineStr">
        <is>
          <t>Sourcing</t>
        </is>
      </c>
      <c r="C10" s="7" t="n">
        <v>26</v>
      </c>
      <c r="D10" s="15" t="n"/>
      <c r="E10" s="15" t="n"/>
    </row>
    <row r="11">
      <c r="A11" s="15" t="n"/>
      <c r="B11" s="15" t="n"/>
      <c r="C11" s="7" t="n"/>
      <c r="D11" s="15" t="n"/>
      <c r="E11" s="15" t="n"/>
    </row>
    <row r="12">
      <c r="A12" s="15" t="n"/>
      <c r="B12" s="15" t="n"/>
      <c r="C12" s="7" t="n"/>
      <c r="D12" s="15" t="n"/>
      <c r="E12" s="15" t="n"/>
    </row>
    <row r="13">
      <c r="A13" s="15" t="n"/>
      <c r="B13" s="15" t="n"/>
      <c r="C13" s="7" t="n"/>
      <c r="D13" s="15" t="n"/>
      <c r="E13" s="15" t="n"/>
    </row>
    <row r="14">
      <c r="A14" s="15" t="n"/>
      <c r="B14" s="15" t="n"/>
      <c r="C14" s="7" t="n"/>
      <c r="D14" s="15" t="n"/>
      <c r="E14" s="15" t="n"/>
    </row>
    <row r="15">
      <c r="A15" s="14" t="inlineStr">
        <is>
          <t>Total saving</t>
        </is>
      </c>
      <c r="C15" s="11">
        <f>SUM(C7:C14)</f>
        <v/>
      </c>
    </row>
    <row r="16">
      <c r="A16" s="14" t="inlineStr">
        <is>
          <t>Gap remaining</t>
        </is>
      </c>
      <c r="C16" s="11">
        <f>C5-C15</f>
        <v/>
      </c>
    </row>
    <row r="17">
      <c r="A17" s="14" t="inlineStr">
        <is>
          <t>Verdict</t>
        </is>
      </c>
      <c r="B17" s="18">
        <f>IF(C16&gt;0.5,"Still over target: keep going",IF(C16&lt;-0.5,"Closed, with £"&amp;TEXT(-C16,"#,##0")&amp;" back to the reserve","Closed"))</f>
        <v/>
      </c>
      <c r="C17" s="19" t="n"/>
      <c r="D17" s="19" t="n"/>
      <c r="E17" s="20" t="n"/>
    </row>
    <row r="19">
      <c r="A19" s="13" t="inlineStr">
        <is>
          <t>© Avinash Bhosale · VAVEhub Toolkit — free for personal &amp; internal company use with attribution; commercial redistribution or resale prohibited</t>
        </is>
      </c>
    </row>
  </sheetData>
  <mergeCells count="5">
    <mergeCell ref="B17:E17"/>
    <mergeCell ref="A2:E2"/>
    <mergeCell ref="A19:E19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VAVEhub</dc:creator>
  <dc:title>Target-Cost Cascade</dc:title>
  <dcterms:created xsi:type="dcterms:W3CDTF">2026-10-14T22:57:32Z</dcterms:created>
  <dcterms:modified xsi:type="dcterms:W3CDTF">2026-10-14T22:57:32Z</dcterms:modified>
</cp:coreProperties>
</file>